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17775" windowHeight="13680" tabRatio="695" firstSheet="2" activeTab="2"/>
  </bookViews>
  <sheets>
    <sheet name="全日本社会人）参加割当て数（3%×）" sheetId="1" state="hidden" r:id="rId1"/>
    <sheet name="全日本社会人）参加割当て数（2.5%◎）" sheetId="2" state="hidden" r:id="rId2"/>
    <sheet name="全日本シニア）参加割当て数（5.0%）" sheetId="3" r:id="rId3"/>
  </sheets>
  <definedNames>
    <definedName name="_xlnm.Print_Area" localSheetId="2">'全日本シニア）参加割当て数（5.0%）'!$A$1:$L$34</definedName>
  </definedNames>
  <calcPr fullCalcOnLoad="1"/>
</workbook>
</file>

<file path=xl/sharedStrings.xml><?xml version="1.0" encoding="utf-8"?>
<sst xmlns="http://schemas.openxmlformats.org/spreadsheetml/2006/main" count="220" uniqueCount="81">
  <si>
    <t>都道府県名</t>
  </si>
  <si>
    <t>北　海　道</t>
  </si>
  <si>
    <t>青　森　県</t>
  </si>
  <si>
    <t>岩　手　県</t>
  </si>
  <si>
    <t>宮　城　県</t>
  </si>
  <si>
    <t>秋　田　県</t>
  </si>
  <si>
    <t>山　形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</si>
  <si>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</si>
  <si>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</si>
  <si>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</si>
  <si>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</si>
  <si>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</si>
  <si>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</si>
  <si>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神奈川県</t>
  </si>
  <si>
    <t>山　梨　県</t>
  </si>
  <si>
    <t>北信越</t>
  </si>
  <si>
    <t>新　潟　県</t>
  </si>
  <si>
    <t>長　野　県</t>
  </si>
  <si>
    <t>富　山　県</t>
  </si>
  <si>
    <t>石　川　県</t>
  </si>
  <si>
    <t>福　井　県</t>
  </si>
  <si>
    <t>静　岡　県</t>
  </si>
  <si>
    <t>愛　知　県</t>
  </si>
  <si>
    <t>三　重　県</t>
  </si>
  <si>
    <t>岐　阜　県</t>
  </si>
  <si>
    <t>滋　賀　県</t>
  </si>
  <si>
    <t>京　都　府</t>
  </si>
  <si>
    <t>大　阪　府</t>
  </si>
  <si>
    <t>兵　庫　県</t>
  </si>
  <si>
    <t>奈　良　県</t>
  </si>
  <si>
    <t>和歌山県</t>
  </si>
  <si>
    <t>島　根　県</t>
  </si>
  <si>
    <t>岡　山　県</t>
  </si>
  <si>
    <t>広　島　県</t>
  </si>
  <si>
    <t>山　口　県</t>
  </si>
  <si>
    <t>香　川　県</t>
  </si>
  <si>
    <t>徳　島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</si>
  <si>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</si>
  <si>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</si>
  <si>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</si>
  <si>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</si>
  <si>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</si>
  <si>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</si>
  <si>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</si>
  <si>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</si>
  <si>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鹿児島県</t>
  </si>
  <si>
    <t>沖　縄　県</t>
  </si>
  <si>
    <t>開催地</t>
  </si>
  <si>
    <t>鳥　取　県</t>
  </si>
  <si>
    <t>№</t>
  </si>
  <si>
    <t>ブロック</t>
  </si>
  <si>
    <t>北海道</t>
  </si>
  <si>
    <t>福　島　県</t>
  </si>
  <si>
    <t>総　　合　　計</t>
  </si>
  <si>
    <t>第51回 全日本社会人バドミントン選手権大会</t>
  </si>
  <si>
    <t xml:space="preserve">（人） </t>
  </si>
  <si>
    <t>各都道府県別、「選手割当て数」</t>
  </si>
  <si>
    <t>東 北</t>
  </si>
  <si>
    <t>関 東</t>
  </si>
  <si>
    <t>東 海</t>
  </si>
  <si>
    <t>近 畿</t>
  </si>
  <si>
    <t>中 国</t>
  </si>
  <si>
    <t>四 国</t>
  </si>
  <si>
    <t>九 州</t>
  </si>
  <si>
    <t>H19年度
一般登録者数</t>
  </si>
  <si>
    <t>出場選手
割当て数</t>
  </si>
  <si>
    <t>＊</t>
  </si>
  <si>
    <r>
      <t xml:space="preserve">H19年度）一般登録人数 × </t>
    </r>
    <r>
      <rPr>
        <u val="single"/>
        <sz val="11"/>
        <rFont val="ＭＳ Ｐ明朝"/>
        <family val="1"/>
      </rPr>
      <t>3.0％</t>
    </r>
  </si>
  <si>
    <t>ブロック</t>
  </si>
  <si>
    <t>№</t>
  </si>
  <si>
    <t>ブロック</t>
  </si>
  <si>
    <t>№</t>
  </si>
  <si>
    <t>北海道</t>
  </si>
  <si>
    <t>＊</t>
  </si>
  <si>
    <r>
      <t xml:space="preserve">H19年度）一般登録人数 × </t>
    </r>
    <r>
      <rPr>
        <u val="single"/>
        <sz val="11"/>
        <rFont val="ＭＳ Ｐ明朝"/>
        <family val="1"/>
      </rPr>
      <t>2.5％</t>
    </r>
  </si>
  <si>
    <t>ブロック</t>
  </si>
  <si>
    <t>№</t>
  </si>
  <si>
    <t>H21年度
一般登録者数</t>
  </si>
  <si>
    <t>第27回 全日本シニアバドミントン選手権大会</t>
  </si>
  <si>
    <r>
      <t xml:space="preserve">H21年度）一般登録人数 </t>
    </r>
    <r>
      <rPr>
        <b/>
        <sz val="11"/>
        <rFont val="ＭＳ Ｐ明朝"/>
        <family val="1"/>
      </rPr>
      <t>×　</t>
    </r>
  </si>
  <si>
    <t>5% + 6 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</si>
</sst>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쐀"/>
    <numFmt numFmtId="178" formatCode="0;_氀"/>
    <numFmt numFmtId="179" formatCode="#,##0_);\(#,##0\)"/>
    <numFmt numFmtId="180" formatCode="#,##0_ "/>
    <numFmt numFmtId="181" formatCode="0.0%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ck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ck"/>
      <top style="thick"/>
      <bottom style="thick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38" fontId="1" fillId="0" borderId="22" xfId="48" applyFont="1" applyBorder="1" applyAlignment="1">
      <alignment horizontal="right" vertical="center" wrapText="1"/>
    </xf>
    <xf numFmtId="38" fontId="1" fillId="0" borderId="23" xfId="48" applyFont="1" applyBorder="1" applyAlignment="1">
      <alignment horizontal="right" vertical="center" wrapText="1"/>
    </xf>
    <xf numFmtId="38" fontId="1" fillId="0" borderId="23" xfId="48" applyFont="1" applyFill="1" applyBorder="1" applyAlignment="1">
      <alignment horizontal="right" vertical="center" wrapText="1"/>
    </xf>
    <xf numFmtId="38" fontId="1" fillId="0" borderId="24" xfId="0" applyNumberFormat="1" applyFont="1" applyBorder="1" applyAlignment="1">
      <alignment horizontal="right" vertical="center"/>
    </xf>
    <xf numFmtId="38" fontId="6" fillId="0" borderId="25" xfId="48" applyNumberFormat="1" applyFont="1" applyBorder="1" applyAlignment="1">
      <alignment horizontal="center" vertical="center" wrapText="1"/>
    </xf>
    <xf numFmtId="38" fontId="6" fillId="0" borderId="26" xfId="48" applyNumberFormat="1" applyFont="1" applyBorder="1" applyAlignment="1">
      <alignment horizontal="center" vertical="center" wrapText="1"/>
    </xf>
    <xf numFmtId="38" fontId="6" fillId="0" borderId="27" xfId="48" applyNumberFormat="1" applyFont="1" applyBorder="1" applyAlignment="1">
      <alignment horizontal="center" vertical="center" wrapText="1"/>
    </xf>
    <xf numFmtId="38" fontId="6" fillId="0" borderId="28" xfId="48" applyNumberFormat="1" applyFont="1" applyBorder="1" applyAlignment="1">
      <alignment horizontal="center" vertical="center" wrapText="1"/>
    </xf>
    <xf numFmtId="179" fontId="1" fillId="0" borderId="23" xfId="48" applyNumberFormat="1" applyFont="1" applyBorder="1" applyAlignment="1">
      <alignment horizontal="right" vertical="center" wrapText="1"/>
    </xf>
    <xf numFmtId="179" fontId="1" fillId="0" borderId="23" xfId="48" applyNumberFormat="1" applyFont="1" applyFill="1" applyBorder="1" applyAlignment="1">
      <alignment horizontal="right" vertical="center" wrapText="1"/>
    </xf>
    <xf numFmtId="179" fontId="1" fillId="33" borderId="23" xfId="48" applyNumberFormat="1" applyFont="1" applyFill="1" applyBorder="1" applyAlignment="1">
      <alignment horizontal="right" vertical="center" wrapText="1"/>
    </xf>
    <xf numFmtId="179" fontId="1" fillId="0" borderId="29" xfId="48" applyNumberFormat="1" applyFont="1" applyBorder="1" applyAlignment="1">
      <alignment horizontal="right" vertical="center" wrapText="1"/>
    </xf>
    <xf numFmtId="180" fontId="1" fillId="0" borderId="22" xfId="48" applyNumberFormat="1" applyFont="1" applyBorder="1" applyAlignment="1">
      <alignment horizontal="right" vertical="center" wrapText="1"/>
    </xf>
    <xf numFmtId="38" fontId="1" fillId="0" borderId="30" xfId="48" applyFont="1" applyBorder="1" applyAlignment="1">
      <alignment horizontal="right" vertical="center" wrapText="1"/>
    </xf>
    <xf numFmtId="38" fontId="7" fillId="0" borderId="31" xfId="48" applyFont="1" applyBorder="1" applyAlignment="1">
      <alignment horizontal="center" vertical="center"/>
    </xf>
    <xf numFmtId="181" fontId="7" fillId="0" borderId="0" xfId="0" applyNumberFormat="1" applyFont="1" applyAlignment="1">
      <alignment horizontal="left"/>
    </xf>
    <xf numFmtId="38" fontId="1" fillId="0" borderId="0" xfId="48" applyFont="1" applyAlignment="1">
      <alignment/>
    </xf>
    <xf numFmtId="38" fontId="1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38" fontId="6" fillId="0" borderId="32" xfId="48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79" fontId="1" fillId="0" borderId="34" xfId="48" applyNumberFormat="1" applyFont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1" fillId="0" borderId="35" xfId="48" applyNumberFormat="1" applyFont="1" applyFill="1" applyBorder="1" applyAlignment="1">
      <alignment horizontal="right" vertical="center" wrapText="1"/>
    </xf>
    <xf numFmtId="38" fontId="6" fillId="0" borderId="36" xfId="48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9.00390625" defaultRowHeight="13.5"/>
  <cols>
    <col min="1" max="1" width="2.50390625" style="1" bestFit="1" customWidth="1"/>
    <col min="2" max="2" width="7.125" style="1" bestFit="1" customWidth="1"/>
    <col min="3" max="3" width="3.50390625" style="3" bestFit="1" customWidth="1"/>
    <col min="4" max="4" width="11.00390625" style="1" bestFit="1" customWidth="1"/>
    <col min="5" max="5" width="13.00390625" style="1" bestFit="1" customWidth="1"/>
    <col min="6" max="6" width="11.625" style="1" customWidth="1"/>
    <col min="7" max="7" width="2.50390625" style="6" bestFit="1" customWidth="1"/>
    <col min="8" max="8" width="7.125" style="1" customWidth="1"/>
    <col min="9" max="9" width="3.50390625" style="1" bestFit="1" customWidth="1"/>
    <col min="10" max="10" width="11.00390625" style="1" bestFit="1" customWidth="1"/>
    <col min="11" max="11" width="13.00390625" style="1" bestFit="1" customWidth="1"/>
    <col min="12" max="12" width="11.625" style="1" customWidth="1"/>
    <col min="13" max="16384" width="9.00390625" style="1" customWidth="1"/>
  </cols>
  <sheetData>
    <row r="1" spans="1:12" ht="24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ht="17.25" customHeight="1">
      <c r="J3" s="1" t="s">
        <v>56</v>
      </c>
    </row>
    <row r="4" ht="17.25" customHeight="1">
      <c r="J4" s="1" t="s">
        <v>67</v>
      </c>
    </row>
    <row r="5" ht="21" customHeight="1" thickBot="1">
      <c r="L5" s="18" t="s">
        <v>55</v>
      </c>
    </row>
    <row r="6" spans="1:12" ht="15.75" customHeight="1">
      <c r="A6" s="48" t="s">
        <v>50</v>
      </c>
      <c r="B6" s="49"/>
      <c r="C6" s="64" t="s">
        <v>49</v>
      </c>
      <c r="D6" s="66" t="s">
        <v>0</v>
      </c>
      <c r="E6" s="68" t="s">
        <v>64</v>
      </c>
      <c r="F6" s="60" t="s">
        <v>65</v>
      </c>
      <c r="G6" s="48" t="s">
        <v>50</v>
      </c>
      <c r="H6" s="49"/>
      <c r="I6" s="70" t="s">
        <v>49</v>
      </c>
      <c r="J6" s="66" t="s">
        <v>0</v>
      </c>
      <c r="K6" s="68" t="s">
        <v>64</v>
      </c>
      <c r="L6" s="60" t="s">
        <v>65</v>
      </c>
    </row>
    <row r="7" spans="1:12" ht="15.75" customHeight="1" thickBot="1">
      <c r="A7" s="50"/>
      <c r="B7" s="51"/>
      <c r="C7" s="65"/>
      <c r="D7" s="67"/>
      <c r="E7" s="69"/>
      <c r="F7" s="61"/>
      <c r="G7" s="50"/>
      <c r="H7" s="51"/>
      <c r="I7" s="71"/>
      <c r="J7" s="67"/>
      <c r="K7" s="69"/>
      <c r="L7" s="61"/>
    </row>
    <row r="8" spans="1:12" s="4" customFormat="1" ht="27" customHeight="1">
      <c r="A8" s="14">
        <v>1</v>
      </c>
      <c r="B8" s="15" t="s">
        <v>51</v>
      </c>
      <c r="C8" s="5">
        <v>1</v>
      </c>
      <c r="D8" s="16" t="s">
        <v>1</v>
      </c>
      <c r="E8" s="33">
        <v>2396</v>
      </c>
      <c r="F8" s="25">
        <f>ROUNDUP(E8*0.03,0)</f>
        <v>72</v>
      </c>
      <c r="G8" s="53">
        <v>6</v>
      </c>
      <c r="H8" s="56" t="s">
        <v>60</v>
      </c>
      <c r="I8" s="5">
        <v>26</v>
      </c>
      <c r="J8" s="16" t="s">
        <v>26</v>
      </c>
      <c r="K8" s="21">
        <v>1867</v>
      </c>
      <c r="L8" s="25">
        <f>ROUNDUP(K8*0.03,0)</f>
        <v>57</v>
      </c>
    </row>
    <row r="9" spans="1:12" s="4" customFormat="1" ht="27" customHeight="1">
      <c r="A9" s="58">
        <v>2</v>
      </c>
      <c r="B9" s="59" t="s">
        <v>57</v>
      </c>
      <c r="C9" s="2">
        <v>2</v>
      </c>
      <c r="D9" s="7" t="s">
        <v>2</v>
      </c>
      <c r="E9" s="29">
        <v>198</v>
      </c>
      <c r="F9" s="26">
        <f aca="true" t="shared" si="0" ref="F9:F31">ROUNDUP(E9*0.03,0)</f>
        <v>6</v>
      </c>
      <c r="G9" s="53"/>
      <c r="H9" s="56"/>
      <c r="I9" s="2">
        <v>27</v>
      </c>
      <c r="J9" s="7" t="s">
        <v>27</v>
      </c>
      <c r="K9" s="22">
        <v>4049</v>
      </c>
      <c r="L9" s="26">
        <f aca="true" t="shared" si="1" ref="L9:L30">ROUNDUP(K9*0.03,0)</f>
        <v>122</v>
      </c>
    </row>
    <row r="10" spans="1:12" s="4" customFormat="1" ht="27" customHeight="1">
      <c r="A10" s="58"/>
      <c r="B10" s="59"/>
      <c r="C10" s="2">
        <v>3</v>
      </c>
      <c r="D10" s="7" t="s">
        <v>3</v>
      </c>
      <c r="E10" s="29">
        <v>290</v>
      </c>
      <c r="F10" s="26">
        <f t="shared" si="0"/>
        <v>9</v>
      </c>
      <c r="G10" s="53"/>
      <c r="H10" s="56"/>
      <c r="I10" s="2">
        <v>28</v>
      </c>
      <c r="J10" s="7" t="s">
        <v>28</v>
      </c>
      <c r="K10" s="22">
        <v>2544</v>
      </c>
      <c r="L10" s="26">
        <f t="shared" si="1"/>
        <v>77</v>
      </c>
    </row>
    <row r="11" spans="1:12" s="4" customFormat="1" ht="27" customHeight="1">
      <c r="A11" s="58"/>
      <c r="B11" s="59"/>
      <c r="C11" s="2">
        <v>4</v>
      </c>
      <c r="D11" s="7" t="s">
        <v>4</v>
      </c>
      <c r="E11" s="29">
        <v>1854</v>
      </c>
      <c r="F11" s="26">
        <f t="shared" si="0"/>
        <v>56</v>
      </c>
      <c r="G11" s="53"/>
      <c r="H11" s="56"/>
      <c r="I11" s="2">
        <v>29</v>
      </c>
      <c r="J11" s="7" t="s">
        <v>29</v>
      </c>
      <c r="K11" s="22">
        <v>890</v>
      </c>
      <c r="L11" s="26">
        <f t="shared" si="1"/>
        <v>27</v>
      </c>
    </row>
    <row r="12" spans="1:12" s="4" customFormat="1" ht="27" customHeight="1">
      <c r="A12" s="58"/>
      <c r="B12" s="59"/>
      <c r="C12" s="2">
        <v>5</v>
      </c>
      <c r="D12" s="7" t="s">
        <v>5</v>
      </c>
      <c r="E12" s="29">
        <v>177</v>
      </c>
      <c r="F12" s="26">
        <f t="shared" si="0"/>
        <v>6</v>
      </c>
      <c r="G12" s="54"/>
      <c r="H12" s="57"/>
      <c r="I12" s="2">
        <v>30</v>
      </c>
      <c r="J12" s="7" t="s">
        <v>30</v>
      </c>
      <c r="K12" s="22">
        <v>244</v>
      </c>
      <c r="L12" s="26">
        <f t="shared" si="1"/>
        <v>8</v>
      </c>
    </row>
    <row r="13" spans="1:12" s="4" customFormat="1" ht="27" customHeight="1">
      <c r="A13" s="58"/>
      <c r="B13" s="59"/>
      <c r="C13" s="2">
        <v>6</v>
      </c>
      <c r="D13" s="7" t="s">
        <v>6</v>
      </c>
      <c r="E13" s="29">
        <v>246</v>
      </c>
      <c r="F13" s="26">
        <f t="shared" si="0"/>
        <v>8</v>
      </c>
      <c r="G13" s="52">
        <v>7</v>
      </c>
      <c r="H13" s="55" t="s">
        <v>61</v>
      </c>
      <c r="I13" s="2">
        <v>31</v>
      </c>
      <c r="J13" s="7" t="s">
        <v>48</v>
      </c>
      <c r="K13" s="22">
        <v>435</v>
      </c>
      <c r="L13" s="26">
        <f t="shared" si="1"/>
        <v>14</v>
      </c>
    </row>
    <row r="14" spans="1:12" s="4" customFormat="1" ht="27" customHeight="1">
      <c r="A14" s="58">
        <v>3</v>
      </c>
      <c r="B14" s="59" t="s">
        <v>58</v>
      </c>
      <c r="C14" s="2">
        <v>8</v>
      </c>
      <c r="D14" s="7" t="s">
        <v>7</v>
      </c>
      <c r="E14" s="29">
        <v>747</v>
      </c>
      <c r="F14" s="26">
        <f t="shared" si="0"/>
        <v>23</v>
      </c>
      <c r="G14" s="53"/>
      <c r="H14" s="56"/>
      <c r="I14" s="2">
        <v>32</v>
      </c>
      <c r="J14" s="7" t="s">
        <v>31</v>
      </c>
      <c r="K14" s="22">
        <v>189</v>
      </c>
      <c r="L14" s="26">
        <f t="shared" si="1"/>
        <v>6</v>
      </c>
    </row>
    <row r="15" spans="1:12" s="4" customFormat="1" ht="27" customHeight="1">
      <c r="A15" s="58"/>
      <c r="B15" s="59"/>
      <c r="C15" s="2">
        <v>9</v>
      </c>
      <c r="D15" s="7" t="s">
        <v>8</v>
      </c>
      <c r="E15" s="29">
        <v>815</v>
      </c>
      <c r="F15" s="26">
        <f t="shared" si="0"/>
        <v>25</v>
      </c>
      <c r="G15" s="53"/>
      <c r="H15" s="56"/>
      <c r="I15" s="2">
        <v>33</v>
      </c>
      <c r="J15" s="7" t="s">
        <v>32</v>
      </c>
      <c r="K15" s="22">
        <v>331</v>
      </c>
      <c r="L15" s="26">
        <f t="shared" si="1"/>
        <v>10</v>
      </c>
    </row>
    <row r="16" spans="1:12" s="4" customFormat="1" ht="27" customHeight="1">
      <c r="A16" s="58"/>
      <c r="B16" s="59"/>
      <c r="C16" s="2">
        <v>10</v>
      </c>
      <c r="D16" s="7" t="s">
        <v>9</v>
      </c>
      <c r="E16" s="29">
        <v>464</v>
      </c>
      <c r="F16" s="26">
        <f t="shared" si="0"/>
        <v>14</v>
      </c>
      <c r="G16" s="53"/>
      <c r="H16" s="56"/>
      <c r="I16" s="2">
        <v>34</v>
      </c>
      <c r="J16" s="8" t="s">
        <v>33</v>
      </c>
      <c r="K16" s="23">
        <v>432</v>
      </c>
      <c r="L16" s="26">
        <f t="shared" si="1"/>
        <v>13</v>
      </c>
    </row>
    <row r="17" spans="1:12" s="4" customFormat="1" ht="27" customHeight="1">
      <c r="A17" s="58"/>
      <c r="B17" s="59"/>
      <c r="C17" s="2">
        <v>11</v>
      </c>
      <c r="D17" s="7" t="s">
        <v>10</v>
      </c>
      <c r="E17" s="29">
        <v>1846</v>
      </c>
      <c r="F17" s="26">
        <f t="shared" si="0"/>
        <v>56</v>
      </c>
      <c r="G17" s="54"/>
      <c r="H17" s="57"/>
      <c r="I17" s="2">
        <v>35</v>
      </c>
      <c r="J17" s="7" t="s">
        <v>34</v>
      </c>
      <c r="K17" s="22">
        <v>933</v>
      </c>
      <c r="L17" s="26">
        <f t="shared" si="1"/>
        <v>28</v>
      </c>
    </row>
    <row r="18" spans="1:12" s="4" customFormat="1" ht="27" customHeight="1">
      <c r="A18" s="58"/>
      <c r="B18" s="59"/>
      <c r="C18" s="2">
        <v>12</v>
      </c>
      <c r="D18" s="7" t="s">
        <v>11</v>
      </c>
      <c r="E18" s="29">
        <v>2295</v>
      </c>
      <c r="F18" s="26">
        <f t="shared" si="0"/>
        <v>69</v>
      </c>
      <c r="G18" s="52">
        <v>8</v>
      </c>
      <c r="H18" s="55" t="s">
        <v>62</v>
      </c>
      <c r="I18" s="2">
        <v>36</v>
      </c>
      <c r="J18" s="7" t="s">
        <v>35</v>
      </c>
      <c r="K18" s="22">
        <v>775</v>
      </c>
      <c r="L18" s="26">
        <f t="shared" si="1"/>
        <v>24</v>
      </c>
    </row>
    <row r="19" spans="1:12" s="4" customFormat="1" ht="27" customHeight="1">
      <c r="A19" s="58"/>
      <c r="B19" s="59"/>
      <c r="C19" s="2">
        <v>13</v>
      </c>
      <c r="D19" s="7" t="s">
        <v>12</v>
      </c>
      <c r="E19" s="29">
        <v>3330</v>
      </c>
      <c r="F19" s="26">
        <f t="shared" si="0"/>
        <v>100</v>
      </c>
      <c r="G19" s="53"/>
      <c r="H19" s="56"/>
      <c r="I19" s="2">
        <v>37</v>
      </c>
      <c r="J19" s="7" t="s">
        <v>36</v>
      </c>
      <c r="K19" s="22">
        <v>435</v>
      </c>
      <c r="L19" s="26">
        <f t="shared" si="1"/>
        <v>14</v>
      </c>
    </row>
    <row r="20" spans="1:12" s="4" customFormat="1" ht="27" customHeight="1">
      <c r="A20" s="58"/>
      <c r="B20" s="59"/>
      <c r="C20" s="2">
        <v>14</v>
      </c>
      <c r="D20" s="7" t="s">
        <v>13</v>
      </c>
      <c r="E20" s="29">
        <v>2853</v>
      </c>
      <c r="F20" s="26">
        <f t="shared" si="0"/>
        <v>86</v>
      </c>
      <c r="G20" s="53"/>
      <c r="H20" s="56"/>
      <c r="I20" s="2">
        <v>38</v>
      </c>
      <c r="J20" s="7" t="s">
        <v>37</v>
      </c>
      <c r="K20" s="22">
        <v>602</v>
      </c>
      <c r="L20" s="26">
        <f t="shared" si="1"/>
        <v>19</v>
      </c>
    </row>
    <row r="21" spans="1:12" s="4" customFormat="1" ht="27" customHeight="1">
      <c r="A21" s="58"/>
      <c r="B21" s="59"/>
      <c r="C21" s="2">
        <v>15</v>
      </c>
      <c r="D21" s="7" t="s">
        <v>14</v>
      </c>
      <c r="E21" s="29">
        <v>465</v>
      </c>
      <c r="F21" s="26">
        <f t="shared" si="0"/>
        <v>14</v>
      </c>
      <c r="G21" s="54"/>
      <c r="H21" s="57"/>
      <c r="I21" s="2">
        <v>39</v>
      </c>
      <c r="J21" s="7" t="s">
        <v>38</v>
      </c>
      <c r="K21" s="22">
        <v>355</v>
      </c>
      <c r="L21" s="26">
        <f t="shared" si="1"/>
        <v>11</v>
      </c>
    </row>
    <row r="22" spans="1:12" s="4" customFormat="1" ht="27" customHeight="1">
      <c r="A22" s="58">
        <v>4</v>
      </c>
      <c r="B22" s="59" t="s">
        <v>15</v>
      </c>
      <c r="C22" s="2">
        <v>16</v>
      </c>
      <c r="D22" s="8" t="s">
        <v>16</v>
      </c>
      <c r="E22" s="30">
        <v>2333</v>
      </c>
      <c r="F22" s="26">
        <f t="shared" si="0"/>
        <v>70</v>
      </c>
      <c r="G22" s="52">
        <v>9</v>
      </c>
      <c r="H22" s="55" t="s">
        <v>63</v>
      </c>
      <c r="I22" s="2">
        <v>40</v>
      </c>
      <c r="J22" s="7" t="s">
        <v>39</v>
      </c>
      <c r="K22" s="22">
        <v>1197</v>
      </c>
      <c r="L22" s="26">
        <f t="shared" si="1"/>
        <v>36</v>
      </c>
    </row>
    <row r="23" spans="1:12" s="4" customFormat="1" ht="27" customHeight="1">
      <c r="A23" s="58"/>
      <c r="B23" s="59"/>
      <c r="C23" s="2">
        <v>17</v>
      </c>
      <c r="D23" s="7" t="s">
        <v>17</v>
      </c>
      <c r="E23" s="29">
        <v>559</v>
      </c>
      <c r="F23" s="26">
        <f t="shared" si="0"/>
        <v>17</v>
      </c>
      <c r="G23" s="53"/>
      <c r="H23" s="56"/>
      <c r="I23" s="2">
        <v>41</v>
      </c>
      <c r="J23" s="7" t="s">
        <v>40</v>
      </c>
      <c r="K23" s="22">
        <v>798</v>
      </c>
      <c r="L23" s="26">
        <f t="shared" si="1"/>
        <v>24</v>
      </c>
    </row>
    <row r="24" spans="1:12" s="4" customFormat="1" ht="27" customHeight="1">
      <c r="A24" s="58"/>
      <c r="B24" s="59"/>
      <c r="C24" s="2">
        <v>18</v>
      </c>
      <c r="D24" s="7" t="s">
        <v>18</v>
      </c>
      <c r="E24" s="29">
        <v>803</v>
      </c>
      <c r="F24" s="26">
        <f t="shared" si="0"/>
        <v>25</v>
      </c>
      <c r="G24" s="53"/>
      <c r="H24" s="56"/>
      <c r="I24" s="2">
        <v>42</v>
      </c>
      <c r="J24" s="7" t="s">
        <v>41</v>
      </c>
      <c r="K24" s="22">
        <v>349</v>
      </c>
      <c r="L24" s="26">
        <f t="shared" si="1"/>
        <v>11</v>
      </c>
    </row>
    <row r="25" spans="1:12" s="4" customFormat="1" ht="27" customHeight="1">
      <c r="A25" s="58"/>
      <c r="B25" s="59"/>
      <c r="C25" s="2">
        <v>19</v>
      </c>
      <c r="D25" s="7" t="s">
        <v>19</v>
      </c>
      <c r="E25" s="29">
        <v>1661</v>
      </c>
      <c r="F25" s="26">
        <f t="shared" si="0"/>
        <v>50</v>
      </c>
      <c r="G25" s="53"/>
      <c r="H25" s="56"/>
      <c r="I25" s="2">
        <v>43</v>
      </c>
      <c r="J25" s="7" t="s">
        <v>42</v>
      </c>
      <c r="K25" s="22">
        <v>987</v>
      </c>
      <c r="L25" s="26">
        <f t="shared" si="1"/>
        <v>30</v>
      </c>
    </row>
    <row r="26" spans="1:12" s="4" customFormat="1" ht="27" customHeight="1">
      <c r="A26" s="58"/>
      <c r="B26" s="59"/>
      <c r="C26" s="2">
        <v>20</v>
      </c>
      <c r="D26" s="7" t="s">
        <v>20</v>
      </c>
      <c r="E26" s="29">
        <v>623</v>
      </c>
      <c r="F26" s="26">
        <f t="shared" si="0"/>
        <v>19</v>
      </c>
      <c r="G26" s="53"/>
      <c r="H26" s="56"/>
      <c r="I26" s="2">
        <v>44</v>
      </c>
      <c r="J26" s="7" t="s">
        <v>43</v>
      </c>
      <c r="K26" s="22">
        <v>989</v>
      </c>
      <c r="L26" s="26">
        <f t="shared" si="1"/>
        <v>30</v>
      </c>
    </row>
    <row r="27" spans="1:12" s="4" customFormat="1" ht="27" customHeight="1">
      <c r="A27" s="58">
        <v>5</v>
      </c>
      <c r="B27" s="59" t="s">
        <v>59</v>
      </c>
      <c r="C27" s="2">
        <v>21</v>
      </c>
      <c r="D27" s="7" t="s">
        <v>21</v>
      </c>
      <c r="E27" s="29">
        <v>675</v>
      </c>
      <c r="F27" s="26">
        <f t="shared" si="0"/>
        <v>21</v>
      </c>
      <c r="G27" s="53"/>
      <c r="H27" s="56"/>
      <c r="I27" s="2">
        <v>45</v>
      </c>
      <c r="J27" s="7" t="s">
        <v>44</v>
      </c>
      <c r="K27" s="22">
        <v>180</v>
      </c>
      <c r="L27" s="26">
        <f t="shared" si="1"/>
        <v>6</v>
      </c>
    </row>
    <row r="28" spans="1:12" s="4" customFormat="1" ht="27" customHeight="1">
      <c r="A28" s="58"/>
      <c r="B28" s="59"/>
      <c r="C28" s="2">
        <v>22</v>
      </c>
      <c r="D28" s="7" t="s">
        <v>22</v>
      </c>
      <c r="E28" s="29">
        <v>3932</v>
      </c>
      <c r="F28" s="26">
        <f t="shared" si="0"/>
        <v>118</v>
      </c>
      <c r="G28" s="53"/>
      <c r="H28" s="56"/>
      <c r="I28" s="2">
        <v>46</v>
      </c>
      <c r="J28" s="7" t="s">
        <v>45</v>
      </c>
      <c r="K28" s="22">
        <v>241</v>
      </c>
      <c r="L28" s="26">
        <f t="shared" si="1"/>
        <v>8</v>
      </c>
    </row>
    <row r="29" spans="1:12" s="4" customFormat="1" ht="27" customHeight="1">
      <c r="A29" s="58"/>
      <c r="B29" s="59"/>
      <c r="C29" s="2">
        <v>23</v>
      </c>
      <c r="D29" s="10" t="s">
        <v>23</v>
      </c>
      <c r="E29" s="31">
        <v>892</v>
      </c>
      <c r="F29" s="26">
        <f t="shared" si="0"/>
        <v>27</v>
      </c>
      <c r="G29" s="54"/>
      <c r="H29" s="57"/>
      <c r="I29" s="2">
        <v>47</v>
      </c>
      <c r="J29" s="7" t="s">
        <v>46</v>
      </c>
      <c r="K29" s="22">
        <v>139</v>
      </c>
      <c r="L29" s="26">
        <f>ROUNDUP(K29*0.03,0)+1</f>
        <v>6</v>
      </c>
    </row>
    <row r="30" spans="1:12" s="4" customFormat="1" ht="27" customHeight="1" thickBot="1">
      <c r="A30" s="58"/>
      <c r="B30" s="59"/>
      <c r="C30" s="2">
        <v>24</v>
      </c>
      <c r="D30" s="8" t="s">
        <v>24</v>
      </c>
      <c r="E30" s="30">
        <v>874</v>
      </c>
      <c r="F30" s="26">
        <f t="shared" si="0"/>
        <v>27</v>
      </c>
      <c r="G30" s="19" t="s">
        <v>66</v>
      </c>
      <c r="H30" s="9" t="s">
        <v>47</v>
      </c>
      <c r="I30" s="9">
        <v>7</v>
      </c>
      <c r="J30" s="20" t="s">
        <v>52</v>
      </c>
      <c r="K30" s="34">
        <v>357</v>
      </c>
      <c r="L30" s="28">
        <f t="shared" si="1"/>
        <v>11</v>
      </c>
    </row>
    <row r="31" spans="1:12" ht="27" customHeight="1" thickBot="1" thickTop="1">
      <c r="A31" s="11">
        <v>6</v>
      </c>
      <c r="B31" s="17" t="s">
        <v>60</v>
      </c>
      <c r="C31" s="12">
        <v>25</v>
      </c>
      <c r="D31" s="13" t="s">
        <v>25</v>
      </c>
      <c r="E31" s="32">
        <v>385</v>
      </c>
      <c r="F31" s="27">
        <f t="shared" si="0"/>
        <v>12</v>
      </c>
      <c r="G31" s="62" t="s">
        <v>53</v>
      </c>
      <c r="H31" s="63"/>
      <c r="I31" s="63"/>
      <c r="J31" s="63"/>
      <c r="K31" s="24">
        <f>SUM(E8:E31)+SUM(K8:K30)</f>
        <v>50031</v>
      </c>
      <c r="L31" s="35">
        <f>SUM(F8:F31)+SUM(L8:L30)</f>
        <v>1522</v>
      </c>
    </row>
  </sheetData>
  <sheetProtection/>
  <mergeCells count="28">
    <mergeCell ref="E6:E7"/>
    <mergeCell ref="K6:K7"/>
    <mergeCell ref="F6:F7"/>
    <mergeCell ref="I6:I7"/>
    <mergeCell ref="J6:J7"/>
    <mergeCell ref="C6:C7"/>
    <mergeCell ref="D6:D7"/>
    <mergeCell ref="A14:A21"/>
    <mergeCell ref="B14:B21"/>
    <mergeCell ref="A22:A26"/>
    <mergeCell ref="B22:B26"/>
    <mergeCell ref="G31:J31"/>
    <mergeCell ref="G18:G21"/>
    <mergeCell ref="H18:H21"/>
    <mergeCell ref="G22:G29"/>
    <mergeCell ref="H22:H29"/>
    <mergeCell ref="A27:A30"/>
    <mergeCell ref="B27:B30"/>
    <mergeCell ref="A1:L1"/>
    <mergeCell ref="A6:B7"/>
    <mergeCell ref="G6:H7"/>
    <mergeCell ref="G13:G17"/>
    <mergeCell ref="H13:H17"/>
    <mergeCell ref="H8:H12"/>
    <mergeCell ref="A9:A13"/>
    <mergeCell ref="B9:B13"/>
    <mergeCell ref="L6:L7"/>
    <mergeCell ref="G8:G12"/>
  </mergeCells>
  <printOptions/>
  <pageMargins left="0.6692913385826772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3" sqref="J13"/>
    </sheetView>
  </sheetViews>
  <sheetFormatPr defaultColWidth="9.00390625" defaultRowHeight="13.5"/>
  <cols>
    <col min="1" max="1" width="2.50390625" style="1" bestFit="1" customWidth="1"/>
    <col min="2" max="2" width="7.125" style="1" bestFit="1" customWidth="1"/>
    <col min="3" max="3" width="3.50390625" style="3" bestFit="1" customWidth="1"/>
    <col min="4" max="4" width="11.00390625" style="1" bestFit="1" customWidth="1"/>
    <col min="5" max="5" width="13.00390625" style="1" bestFit="1" customWidth="1"/>
    <col min="6" max="6" width="11.625" style="1" customWidth="1"/>
    <col min="7" max="7" width="2.50390625" style="6" bestFit="1" customWidth="1"/>
    <col min="8" max="8" width="7.125" style="1" customWidth="1"/>
    <col min="9" max="9" width="3.50390625" style="1" bestFit="1" customWidth="1"/>
    <col min="10" max="10" width="11.00390625" style="1" bestFit="1" customWidth="1"/>
    <col min="11" max="11" width="13.00390625" style="1" bestFit="1" customWidth="1"/>
    <col min="12" max="12" width="11.625" style="1" customWidth="1"/>
    <col min="13" max="16384" width="9.00390625" style="1" customWidth="1"/>
  </cols>
  <sheetData>
    <row r="1" spans="1:12" ht="24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ht="17.25" customHeight="1">
      <c r="J3" s="1" t="s">
        <v>56</v>
      </c>
    </row>
    <row r="4" ht="17.25" customHeight="1">
      <c r="J4" s="1" t="s">
        <v>74</v>
      </c>
    </row>
    <row r="5" ht="21" customHeight="1" thickBot="1">
      <c r="L5" s="18" t="s">
        <v>55</v>
      </c>
    </row>
    <row r="6" spans="1:12" ht="15.75" customHeight="1">
      <c r="A6" s="48" t="s">
        <v>68</v>
      </c>
      <c r="B6" s="49"/>
      <c r="C6" s="64" t="s">
        <v>69</v>
      </c>
      <c r="D6" s="66" t="s">
        <v>0</v>
      </c>
      <c r="E6" s="68" t="s">
        <v>64</v>
      </c>
      <c r="F6" s="60" t="s">
        <v>65</v>
      </c>
      <c r="G6" s="48" t="s">
        <v>70</v>
      </c>
      <c r="H6" s="49"/>
      <c r="I6" s="70" t="s">
        <v>71</v>
      </c>
      <c r="J6" s="66" t="s">
        <v>0</v>
      </c>
      <c r="K6" s="68" t="s">
        <v>64</v>
      </c>
      <c r="L6" s="60" t="s">
        <v>65</v>
      </c>
    </row>
    <row r="7" spans="1:12" ht="15.75" customHeight="1" thickBot="1">
      <c r="A7" s="50"/>
      <c r="B7" s="51"/>
      <c r="C7" s="65"/>
      <c r="D7" s="67"/>
      <c r="E7" s="69"/>
      <c r="F7" s="61"/>
      <c r="G7" s="50"/>
      <c r="H7" s="51"/>
      <c r="I7" s="71"/>
      <c r="J7" s="67"/>
      <c r="K7" s="69"/>
      <c r="L7" s="61"/>
    </row>
    <row r="8" spans="1:12" s="4" customFormat="1" ht="27" customHeight="1">
      <c r="A8" s="14">
        <v>1</v>
      </c>
      <c r="B8" s="15" t="s">
        <v>72</v>
      </c>
      <c r="C8" s="5">
        <v>1</v>
      </c>
      <c r="D8" s="16" t="s">
        <v>1</v>
      </c>
      <c r="E8" s="33">
        <v>2396</v>
      </c>
      <c r="F8" s="25">
        <f>ROUNDUP($E8*0.025,0)</f>
        <v>60</v>
      </c>
      <c r="G8" s="53">
        <v>6</v>
      </c>
      <c r="H8" s="56" t="s">
        <v>60</v>
      </c>
      <c r="I8" s="5">
        <v>26</v>
      </c>
      <c r="J8" s="16" t="s">
        <v>26</v>
      </c>
      <c r="K8" s="21">
        <v>1867</v>
      </c>
      <c r="L8" s="25">
        <f>ROUNDUP($K8*0.025,0)</f>
        <v>47</v>
      </c>
    </row>
    <row r="9" spans="1:12" s="4" customFormat="1" ht="27" customHeight="1">
      <c r="A9" s="58">
        <v>2</v>
      </c>
      <c r="B9" s="59" t="s">
        <v>57</v>
      </c>
      <c r="C9" s="2">
        <v>2</v>
      </c>
      <c r="D9" s="7" t="s">
        <v>2</v>
      </c>
      <c r="E9" s="29">
        <v>198</v>
      </c>
      <c r="F9" s="26">
        <f>ROUNDUP($E9*0.025,0)+1</f>
        <v>6</v>
      </c>
      <c r="G9" s="53"/>
      <c r="H9" s="56"/>
      <c r="I9" s="2">
        <v>27</v>
      </c>
      <c r="J9" s="7" t="s">
        <v>27</v>
      </c>
      <c r="K9" s="22">
        <v>4049</v>
      </c>
      <c r="L9" s="26">
        <f aca="true" t="shared" si="0" ref="L9:L30">ROUNDUP($K9*0.025,0)</f>
        <v>102</v>
      </c>
    </row>
    <row r="10" spans="1:12" s="4" customFormat="1" ht="27" customHeight="1">
      <c r="A10" s="58"/>
      <c r="B10" s="59"/>
      <c r="C10" s="2">
        <v>3</v>
      </c>
      <c r="D10" s="7" t="s">
        <v>3</v>
      </c>
      <c r="E10" s="29">
        <v>290</v>
      </c>
      <c r="F10" s="26">
        <f aca="true" t="shared" si="1" ref="F10:F31">ROUNDUP($E10*0.025,0)</f>
        <v>8</v>
      </c>
      <c r="G10" s="53"/>
      <c r="H10" s="56"/>
      <c r="I10" s="2">
        <v>28</v>
      </c>
      <c r="J10" s="7" t="s">
        <v>28</v>
      </c>
      <c r="K10" s="22">
        <v>2544</v>
      </c>
      <c r="L10" s="26">
        <f t="shared" si="0"/>
        <v>64</v>
      </c>
    </row>
    <row r="11" spans="1:12" s="4" customFormat="1" ht="27" customHeight="1">
      <c r="A11" s="58"/>
      <c r="B11" s="59"/>
      <c r="C11" s="2">
        <v>4</v>
      </c>
      <c r="D11" s="7" t="s">
        <v>4</v>
      </c>
      <c r="E11" s="29">
        <v>1854</v>
      </c>
      <c r="F11" s="26">
        <f t="shared" si="1"/>
        <v>47</v>
      </c>
      <c r="G11" s="53"/>
      <c r="H11" s="56"/>
      <c r="I11" s="2">
        <v>29</v>
      </c>
      <c r="J11" s="7" t="s">
        <v>29</v>
      </c>
      <c r="K11" s="22">
        <v>890</v>
      </c>
      <c r="L11" s="26">
        <f t="shared" si="0"/>
        <v>23</v>
      </c>
    </row>
    <row r="12" spans="1:12" s="4" customFormat="1" ht="27" customHeight="1">
      <c r="A12" s="58"/>
      <c r="B12" s="59"/>
      <c r="C12" s="2">
        <v>5</v>
      </c>
      <c r="D12" s="7" t="s">
        <v>5</v>
      </c>
      <c r="E12" s="29">
        <v>177</v>
      </c>
      <c r="F12" s="26">
        <f>ROUNDUP($E12*0.025,0)+1</f>
        <v>6</v>
      </c>
      <c r="G12" s="54"/>
      <c r="H12" s="57"/>
      <c r="I12" s="2">
        <v>30</v>
      </c>
      <c r="J12" s="7" t="s">
        <v>30</v>
      </c>
      <c r="K12" s="22">
        <v>244</v>
      </c>
      <c r="L12" s="26">
        <f t="shared" si="0"/>
        <v>7</v>
      </c>
    </row>
    <row r="13" spans="1:12" s="4" customFormat="1" ht="27" customHeight="1">
      <c r="A13" s="58"/>
      <c r="B13" s="59"/>
      <c r="C13" s="2">
        <v>6</v>
      </c>
      <c r="D13" s="7" t="s">
        <v>6</v>
      </c>
      <c r="E13" s="29">
        <v>246</v>
      </c>
      <c r="F13" s="26">
        <f t="shared" si="1"/>
        <v>7</v>
      </c>
      <c r="G13" s="52">
        <v>7</v>
      </c>
      <c r="H13" s="55" t="s">
        <v>61</v>
      </c>
      <c r="I13" s="2">
        <v>31</v>
      </c>
      <c r="J13" s="7" t="s">
        <v>48</v>
      </c>
      <c r="K13" s="22">
        <v>435</v>
      </c>
      <c r="L13" s="26">
        <f t="shared" si="0"/>
        <v>11</v>
      </c>
    </row>
    <row r="14" spans="1:12" s="4" customFormat="1" ht="27" customHeight="1">
      <c r="A14" s="58">
        <v>3</v>
      </c>
      <c r="B14" s="59" t="s">
        <v>58</v>
      </c>
      <c r="C14" s="2">
        <v>8</v>
      </c>
      <c r="D14" s="7" t="s">
        <v>7</v>
      </c>
      <c r="E14" s="29">
        <v>747</v>
      </c>
      <c r="F14" s="26">
        <f t="shared" si="1"/>
        <v>19</v>
      </c>
      <c r="G14" s="53"/>
      <c r="H14" s="56"/>
      <c r="I14" s="2">
        <v>32</v>
      </c>
      <c r="J14" s="7" t="s">
        <v>31</v>
      </c>
      <c r="K14" s="22">
        <v>189</v>
      </c>
      <c r="L14" s="26">
        <f>ROUNDUP($K14*0.025,0)+1</f>
        <v>6</v>
      </c>
    </row>
    <row r="15" spans="1:12" s="4" customFormat="1" ht="27" customHeight="1">
      <c r="A15" s="58"/>
      <c r="B15" s="59"/>
      <c r="C15" s="2">
        <v>9</v>
      </c>
      <c r="D15" s="7" t="s">
        <v>8</v>
      </c>
      <c r="E15" s="29">
        <v>815</v>
      </c>
      <c r="F15" s="26">
        <f t="shared" si="1"/>
        <v>21</v>
      </c>
      <c r="G15" s="53"/>
      <c r="H15" s="56"/>
      <c r="I15" s="2">
        <v>33</v>
      </c>
      <c r="J15" s="7" t="s">
        <v>32</v>
      </c>
      <c r="K15" s="22">
        <v>331</v>
      </c>
      <c r="L15" s="26">
        <f t="shared" si="0"/>
        <v>9</v>
      </c>
    </row>
    <row r="16" spans="1:12" s="4" customFormat="1" ht="27" customHeight="1">
      <c r="A16" s="58"/>
      <c r="B16" s="59"/>
      <c r="C16" s="2">
        <v>10</v>
      </c>
      <c r="D16" s="7" t="s">
        <v>9</v>
      </c>
      <c r="E16" s="29">
        <v>464</v>
      </c>
      <c r="F16" s="26">
        <f t="shared" si="1"/>
        <v>12</v>
      </c>
      <c r="G16" s="53"/>
      <c r="H16" s="56"/>
      <c r="I16" s="2">
        <v>34</v>
      </c>
      <c r="J16" s="8" t="s">
        <v>33</v>
      </c>
      <c r="K16" s="23">
        <v>432</v>
      </c>
      <c r="L16" s="26">
        <f t="shared" si="0"/>
        <v>11</v>
      </c>
    </row>
    <row r="17" spans="1:12" s="4" customFormat="1" ht="27" customHeight="1">
      <c r="A17" s="58"/>
      <c r="B17" s="59"/>
      <c r="C17" s="2">
        <v>11</v>
      </c>
      <c r="D17" s="7" t="s">
        <v>10</v>
      </c>
      <c r="E17" s="29">
        <v>1846</v>
      </c>
      <c r="F17" s="26">
        <f t="shared" si="1"/>
        <v>47</v>
      </c>
      <c r="G17" s="54"/>
      <c r="H17" s="57"/>
      <c r="I17" s="2">
        <v>35</v>
      </c>
      <c r="J17" s="7" t="s">
        <v>34</v>
      </c>
      <c r="K17" s="22">
        <v>933</v>
      </c>
      <c r="L17" s="26">
        <f t="shared" si="0"/>
        <v>24</v>
      </c>
    </row>
    <row r="18" spans="1:12" s="4" customFormat="1" ht="27" customHeight="1">
      <c r="A18" s="58"/>
      <c r="B18" s="59"/>
      <c r="C18" s="2">
        <v>12</v>
      </c>
      <c r="D18" s="7" t="s">
        <v>11</v>
      </c>
      <c r="E18" s="29">
        <v>2295</v>
      </c>
      <c r="F18" s="26">
        <f t="shared" si="1"/>
        <v>58</v>
      </c>
      <c r="G18" s="52">
        <v>8</v>
      </c>
      <c r="H18" s="55" t="s">
        <v>62</v>
      </c>
      <c r="I18" s="2">
        <v>36</v>
      </c>
      <c r="J18" s="7" t="s">
        <v>35</v>
      </c>
      <c r="K18" s="22">
        <v>775</v>
      </c>
      <c r="L18" s="26">
        <f t="shared" si="0"/>
        <v>20</v>
      </c>
    </row>
    <row r="19" spans="1:12" s="4" customFormat="1" ht="27" customHeight="1">
      <c r="A19" s="58"/>
      <c r="B19" s="59"/>
      <c r="C19" s="2">
        <v>13</v>
      </c>
      <c r="D19" s="7" t="s">
        <v>12</v>
      </c>
      <c r="E19" s="29">
        <v>3330</v>
      </c>
      <c r="F19" s="26">
        <f t="shared" si="1"/>
        <v>84</v>
      </c>
      <c r="G19" s="53"/>
      <c r="H19" s="56"/>
      <c r="I19" s="2">
        <v>37</v>
      </c>
      <c r="J19" s="7" t="s">
        <v>36</v>
      </c>
      <c r="K19" s="22">
        <v>435</v>
      </c>
      <c r="L19" s="26">
        <f t="shared" si="0"/>
        <v>11</v>
      </c>
    </row>
    <row r="20" spans="1:12" s="4" customFormat="1" ht="27" customHeight="1">
      <c r="A20" s="58"/>
      <c r="B20" s="59"/>
      <c r="C20" s="2">
        <v>14</v>
      </c>
      <c r="D20" s="7" t="s">
        <v>13</v>
      </c>
      <c r="E20" s="29">
        <v>2853</v>
      </c>
      <c r="F20" s="26">
        <f t="shared" si="1"/>
        <v>72</v>
      </c>
      <c r="G20" s="53"/>
      <c r="H20" s="56"/>
      <c r="I20" s="2">
        <v>38</v>
      </c>
      <c r="J20" s="7" t="s">
        <v>37</v>
      </c>
      <c r="K20" s="22">
        <v>602</v>
      </c>
      <c r="L20" s="26">
        <f t="shared" si="0"/>
        <v>16</v>
      </c>
    </row>
    <row r="21" spans="1:12" s="4" customFormat="1" ht="27" customHeight="1">
      <c r="A21" s="58"/>
      <c r="B21" s="59"/>
      <c r="C21" s="2">
        <v>15</v>
      </c>
      <c r="D21" s="7" t="s">
        <v>14</v>
      </c>
      <c r="E21" s="29">
        <v>465</v>
      </c>
      <c r="F21" s="26">
        <f t="shared" si="1"/>
        <v>12</v>
      </c>
      <c r="G21" s="54"/>
      <c r="H21" s="57"/>
      <c r="I21" s="2">
        <v>39</v>
      </c>
      <c r="J21" s="7" t="s">
        <v>38</v>
      </c>
      <c r="K21" s="22">
        <v>355</v>
      </c>
      <c r="L21" s="26">
        <f t="shared" si="0"/>
        <v>9</v>
      </c>
    </row>
    <row r="22" spans="1:12" s="4" customFormat="1" ht="27" customHeight="1">
      <c r="A22" s="58">
        <v>4</v>
      </c>
      <c r="B22" s="59" t="s">
        <v>15</v>
      </c>
      <c r="C22" s="2">
        <v>16</v>
      </c>
      <c r="D22" s="8" t="s">
        <v>16</v>
      </c>
      <c r="E22" s="30">
        <v>2333</v>
      </c>
      <c r="F22" s="26">
        <f t="shared" si="1"/>
        <v>59</v>
      </c>
      <c r="G22" s="52">
        <v>9</v>
      </c>
      <c r="H22" s="55" t="s">
        <v>63</v>
      </c>
      <c r="I22" s="2">
        <v>40</v>
      </c>
      <c r="J22" s="7" t="s">
        <v>39</v>
      </c>
      <c r="K22" s="22">
        <v>1197</v>
      </c>
      <c r="L22" s="26">
        <f t="shared" si="0"/>
        <v>30</v>
      </c>
    </row>
    <row r="23" spans="1:12" s="4" customFormat="1" ht="27" customHeight="1">
      <c r="A23" s="58"/>
      <c r="B23" s="59"/>
      <c r="C23" s="2">
        <v>17</v>
      </c>
      <c r="D23" s="7" t="s">
        <v>17</v>
      </c>
      <c r="E23" s="29">
        <v>559</v>
      </c>
      <c r="F23" s="26">
        <f t="shared" si="1"/>
        <v>14</v>
      </c>
      <c r="G23" s="53"/>
      <c r="H23" s="56"/>
      <c r="I23" s="2">
        <v>41</v>
      </c>
      <c r="J23" s="7" t="s">
        <v>40</v>
      </c>
      <c r="K23" s="22">
        <v>798</v>
      </c>
      <c r="L23" s="26">
        <f t="shared" si="0"/>
        <v>20</v>
      </c>
    </row>
    <row r="24" spans="1:12" s="4" customFormat="1" ht="27" customHeight="1">
      <c r="A24" s="58"/>
      <c r="B24" s="59"/>
      <c r="C24" s="2">
        <v>18</v>
      </c>
      <c r="D24" s="7" t="s">
        <v>18</v>
      </c>
      <c r="E24" s="29">
        <v>803</v>
      </c>
      <c r="F24" s="26">
        <f t="shared" si="1"/>
        <v>21</v>
      </c>
      <c r="G24" s="53"/>
      <c r="H24" s="56"/>
      <c r="I24" s="2">
        <v>42</v>
      </c>
      <c r="J24" s="7" t="s">
        <v>41</v>
      </c>
      <c r="K24" s="22">
        <v>349</v>
      </c>
      <c r="L24" s="26">
        <f t="shared" si="0"/>
        <v>9</v>
      </c>
    </row>
    <row r="25" spans="1:12" s="4" customFormat="1" ht="27" customHeight="1">
      <c r="A25" s="58"/>
      <c r="B25" s="59"/>
      <c r="C25" s="2">
        <v>19</v>
      </c>
      <c r="D25" s="7" t="s">
        <v>19</v>
      </c>
      <c r="E25" s="29">
        <v>1661</v>
      </c>
      <c r="F25" s="26">
        <f t="shared" si="1"/>
        <v>42</v>
      </c>
      <c r="G25" s="53"/>
      <c r="H25" s="56"/>
      <c r="I25" s="2">
        <v>43</v>
      </c>
      <c r="J25" s="7" t="s">
        <v>42</v>
      </c>
      <c r="K25" s="22">
        <v>987</v>
      </c>
      <c r="L25" s="26">
        <f t="shared" si="0"/>
        <v>25</v>
      </c>
    </row>
    <row r="26" spans="1:12" s="4" customFormat="1" ht="27" customHeight="1">
      <c r="A26" s="58"/>
      <c r="B26" s="59"/>
      <c r="C26" s="2">
        <v>20</v>
      </c>
      <c r="D26" s="7" t="s">
        <v>20</v>
      </c>
      <c r="E26" s="29">
        <v>623</v>
      </c>
      <c r="F26" s="26">
        <f t="shared" si="1"/>
        <v>16</v>
      </c>
      <c r="G26" s="53"/>
      <c r="H26" s="56"/>
      <c r="I26" s="2">
        <v>44</v>
      </c>
      <c r="J26" s="7" t="s">
        <v>43</v>
      </c>
      <c r="K26" s="22">
        <v>989</v>
      </c>
      <c r="L26" s="26">
        <f t="shared" si="0"/>
        <v>25</v>
      </c>
    </row>
    <row r="27" spans="1:12" s="4" customFormat="1" ht="27" customHeight="1">
      <c r="A27" s="58">
        <v>5</v>
      </c>
      <c r="B27" s="59" t="s">
        <v>59</v>
      </c>
      <c r="C27" s="2">
        <v>21</v>
      </c>
      <c r="D27" s="7" t="s">
        <v>21</v>
      </c>
      <c r="E27" s="29">
        <v>675</v>
      </c>
      <c r="F27" s="26">
        <f t="shared" si="1"/>
        <v>17</v>
      </c>
      <c r="G27" s="53"/>
      <c r="H27" s="56"/>
      <c r="I27" s="2">
        <v>45</v>
      </c>
      <c r="J27" s="7" t="s">
        <v>44</v>
      </c>
      <c r="K27" s="22">
        <v>180</v>
      </c>
      <c r="L27" s="26">
        <f>ROUNDUP($K27*0.025,0)+1</f>
        <v>6</v>
      </c>
    </row>
    <row r="28" spans="1:12" s="4" customFormat="1" ht="27" customHeight="1">
      <c r="A28" s="58"/>
      <c r="B28" s="59"/>
      <c r="C28" s="2">
        <v>22</v>
      </c>
      <c r="D28" s="7" t="s">
        <v>22</v>
      </c>
      <c r="E28" s="29">
        <v>3932</v>
      </c>
      <c r="F28" s="26">
        <f t="shared" si="1"/>
        <v>99</v>
      </c>
      <c r="G28" s="53"/>
      <c r="H28" s="56"/>
      <c r="I28" s="2">
        <v>46</v>
      </c>
      <c r="J28" s="7" t="s">
        <v>45</v>
      </c>
      <c r="K28" s="22">
        <v>241</v>
      </c>
      <c r="L28" s="26">
        <f t="shared" si="0"/>
        <v>7</v>
      </c>
    </row>
    <row r="29" spans="1:12" s="4" customFormat="1" ht="27" customHeight="1">
      <c r="A29" s="58"/>
      <c r="B29" s="59"/>
      <c r="C29" s="2">
        <v>23</v>
      </c>
      <c r="D29" s="10" t="s">
        <v>23</v>
      </c>
      <c r="E29" s="31">
        <v>892</v>
      </c>
      <c r="F29" s="26">
        <f t="shared" si="1"/>
        <v>23</v>
      </c>
      <c r="G29" s="54"/>
      <c r="H29" s="57"/>
      <c r="I29" s="2">
        <v>47</v>
      </c>
      <c r="J29" s="7" t="s">
        <v>46</v>
      </c>
      <c r="K29" s="22">
        <v>139</v>
      </c>
      <c r="L29" s="26">
        <f>ROUNDUP($K29*0.025,0)+2</f>
        <v>6</v>
      </c>
    </row>
    <row r="30" spans="1:12" s="4" customFormat="1" ht="27" customHeight="1" thickBot="1">
      <c r="A30" s="58"/>
      <c r="B30" s="59"/>
      <c r="C30" s="2">
        <v>24</v>
      </c>
      <c r="D30" s="8" t="s">
        <v>24</v>
      </c>
      <c r="E30" s="30">
        <v>874</v>
      </c>
      <c r="F30" s="26">
        <f t="shared" si="1"/>
        <v>22</v>
      </c>
      <c r="G30" s="19" t="s">
        <v>73</v>
      </c>
      <c r="H30" s="9" t="s">
        <v>47</v>
      </c>
      <c r="I30" s="9">
        <v>7</v>
      </c>
      <c r="J30" s="20" t="s">
        <v>52</v>
      </c>
      <c r="K30" s="34">
        <v>357</v>
      </c>
      <c r="L30" s="28">
        <f t="shared" si="0"/>
        <v>9</v>
      </c>
    </row>
    <row r="31" spans="1:12" ht="27" customHeight="1" thickBot="1" thickTop="1">
      <c r="A31" s="11">
        <v>6</v>
      </c>
      <c r="B31" s="17" t="s">
        <v>60</v>
      </c>
      <c r="C31" s="12">
        <v>25</v>
      </c>
      <c r="D31" s="13" t="s">
        <v>25</v>
      </c>
      <c r="E31" s="32">
        <v>385</v>
      </c>
      <c r="F31" s="27">
        <f t="shared" si="1"/>
        <v>10</v>
      </c>
      <c r="G31" s="62" t="s">
        <v>53</v>
      </c>
      <c r="H31" s="63"/>
      <c r="I31" s="63"/>
      <c r="J31" s="63"/>
      <c r="K31" s="24">
        <f>SUM(E8:E31)+SUM(K8:K30)</f>
        <v>50031</v>
      </c>
      <c r="L31" s="35">
        <f>SUM(F8:F31)+SUM(L8:L30)</f>
        <v>1279</v>
      </c>
    </row>
  </sheetData>
  <sheetProtection/>
  <mergeCells count="28">
    <mergeCell ref="A1:L1"/>
    <mergeCell ref="A6:B7"/>
    <mergeCell ref="G6:H7"/>
    <mergeCell ref="G13:G17"/>
    <mergeCell ref="H13:H17"/>
    <mergeCell ref="H8:H12"/>
    <mergeCell ref="A9:A13"/>
    <mergeCell ref="B9:B13"/>
    <mergeCell ref="L6:L7"/>
    <mergeCell ref="G8:G12"/>
    <mergeCell ref="B14:B21"/>
    <mergeCell ref="A22:A26"/>
    <mergeCell ref="B22:B26"/>
    <mergeCell ref="G31:J31"/>
    <mergeCell ref="G18:G21"/>
    <mergeCell ref="H18:H21"/>
    <mergeCell ref="G22:G29"/>
    <mergeCell ref="H22:H29"/>
    <mergeCell ref="E6:E7"/>
    <mergeCell ref="K6:K7"/>
    <mergeCell ref="F6:F7"/>
    <mergeCell ref="I6:I7"/>
    <mergeCell ref="J6:J7"/>
    <mergeCell ref="A27:A30"/>
    <mergeCell ref="B27:B30"/>
    <mergeCell ref="C6:C7"/>
    <mergeCell ref="D6:D7"/>
    <mergeCell ref="A14:A21"/>
  </mergeCells>
  <printOptions/>
  <pageMargins left="0.6692913385826772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3.50390625" style="1" bestFit="1" customWidth="1"/>
    <col min="2" max="2" width="7.125" style="1" bestFit="1" customWidth="1"/>
    <col min="3" max="3" width="4.50390625" style="3" bestFit="1" customWidth="1"/>
    <col min="4" max="4" width="11.00390625" style="1" bestFit="1" customWidth="1"/>
    <col min="5" max="5" width="13.125" style="1" bestFit="1" customWidth="1"/>
    <col min="6" max="6" width="11.625" style="1" customWidth="1"/>
    <col min="7" max="7" width="2.50390625" style="6" bestFit="1" customWidth="1"/>
    <col min="8" max="8" width="7.125" style="1" customWidth="1"/>
    <col min="9" max="9" width="4.50390625" style="1" bestFit="1" customWidth="1"/>
    <col min="10" max="10" width="11.00390625" style="1" bestFit="1" customWidth="1"/>
    <col min="11" max="11" width="13.125" style="1" bestFit="1" customWidth="1"/>
    <col min="12" max="12" width="11.625" style="1" customWidth="1"/>
    <col min="13" max="16384" width="9.00390625" style="1" customWidth="1"/>
  </cols>
  <sheetData>
    <row r="1" spans="1:12" ht="24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ht="17.25" customHeight="1">
      <c r="J3" s="1" t="s">
        <v>56</v>
      </c>
    </row>
    <row r="4" spans="10:12" ht="17.25" customHeight="1">
      <c r="J4" s="1" t="s">
        <v>79</v>
      </c>
      <c r="L4" s="36" t="s">
        <v>80</v>
      </c>
    </row>
    <row r="5" ht="21" customHeight="1" thickBot="1">
      <c r="L5" s="18" t="s">
        <v>55</v>
      </c>
    </row>
    <row r="6" spans="1:12" ht="15.75" customHeight="1">
      <c r="A6" s="48" t="s">
        <v>75</v>
      </c>
      <c r="B6" s="49"/>
      <c r="C6" s="64" t="s">
        <v>76</v>
      </c>
      <c r="D6" s="66" t="s">
        <v>0</v>
      </c>
      <c r="E6" s="68" t="s">
        <v>77</v>
      </c>
      <c r="F6" s="60" t="s">
        <v>65</v>
      </c>
      <c r="G6" s="73" t="s">
        <v>70</v>
      </c>
      <c r="H6" s="49"/>
      <c r="I6" s="70" t="s">
        <v>71</v>
      </c>
      <c r="J6" s="66" t="s">
        <v>0</v>
      </c>
      <c r="K6" s="68" t="s">
        <v>77</v>
      </c>
      <c r="L6" s="60" t="s">
        <v>65</v>
      </c>
    </row>
    <row r="7" spans="1:12" ht="15.75" customHeight="1" thickBot="1">
      <c r="A7" s="50"/>
      <c r="B7" s="51"/>
      <c r="C7" s="65"/>
      <c r="D7" s="67"/>
      <c r="E7" s="69"/>
      <c r="F7" s="61"/>
      <c r="G7" s="74"/>
      <c r="H7" s="53"/>
      <c r="I7" s="55"/>
      <c r="J7" s="78"/>
      <c r="K7" s="77"/>
      <c r="L7" s="75"/>
    </row>
    <row r="8" spans="1:12" ht="27.75" customHeight="1">
      <c r="A8" s="14">
        <v>1</v>
      </c>
      <c r="B8" s="15" t="s">
        <v>72</v>
      </c>
      <c r="C8" s="5">
        <v>1</v>
      </c>
      <c r="D8" s="16" t="s">
        <v>1</v>
      </c>
      <c r="E8" s="33">
        <v>2808</v>
      </c>
      <c r="F8" s="25">
        <f>ROUNDUP(E8*0.05,0)+6</f>
        <v>147</v>
      </c>
      <c r="G8" s="49">
        <v>6</v>
      </c>
      <c r="H8" s="64" t="s">
        <v>60</v>
      </c>
      <c r="I8" s="41">
        <v>25</v>
      </c>
      <c r="J8" s="42" t="s">
        <v>25</v>
      </c>
      <c r="K8" s="43">
        <v>386</v>
      </c>
      <c r="L8" s="40">
        <f>ROUNDUP(K8*0.05,0)+6</f>
        <v>26</v>
      </c>
    </row>
    <row r="9" spans="1:12" s="4" customFormat="1" ht="27.75" customHeight="1">
      <c r="A9" s="79">
        <v>2</v>
      </c>
      <c r="B9" s="55" t="s">
        <v>57</v>
      </c>
      <c r="C9" s="2">
        <v>2</v>
      </c>
      <c r="D9" s="7" t="s">
        <v>2</v>
      </c>
      <c r="E9" s="29">
        <v>174</v>
      </c>
      <c r="F9" s="26">
        <f aca="true" t="shared" si="0" ref="F9:F31">ROUNDUP(E9*0.05,0)+6</f>
        <v>15</v>
      </c>
      <c r="G9" s="53"/>
      <c r="H9" s="56"/>
      <c r="I9" s="2">
        <v>26</v>
      </c>
      <c r="J9" s="7" t="s">
        <v>26</v>
      </c>
      <c r="K9" s="22">
        <v>1890</v>
      </c>
      <c r="L9" s="26">
        <f aca="true" t="shared" si="1" ref="L9:L30">ROUNDUP(K9*0.05,0)+6</f>
        <v>101</v>
      </c>
    </row>
    <row r="10" spans="1:12" s="4" customFormat="1" ht="27.75" customHeight="1">
      <c r="A10" s="80"/>
      <c r="B10" s="56"/>
      <c r="C10" s="2">
        <v>3</v>
      </c>
      <c r="D10" s="7" t="s">
        <v>3</v>
      </c>
      <c r="E10" s="29">
        <v>363</v>
      </c>
      <c r="F10" s="26">
        <f t="shared" si="0"/>
        <v>25</v>
      </c>
      <c r="G10" s="53"/>
      <c r="H10" s="56"/>
      <c r="I10" s="2">
        <v>27</v>
      </c>
      <c r="J10" s="7" t="s">
        <v>27</v>
      </c>
      <c r="K10" s="22">
        <v>4295</v>
      </c>
      <c r="L10" s="26">
        <f t="shared" si="1"/>
        <v>221</v>
      </c>
    </row>
    <row r="11" spans="1:12" s="4" customFormat="1" ht="27.75" customHeight="1">
      <c r="A11" s="80"/>
      <c r="B11" s="56"/>
      <c r="C11" s="2">
        <v>4</v>
      </c>
      <c r="D11" s="7" t="s">
        <v>4</v>
      </c>
      <c r="E11" s="29">
        <v>1841</v>
      </c>
      <c r="F11" s="26">
        <f t="shared" si="0"/>
        <v>99</v>
      </c>
      <c r="G11" s="53"/>
      <c r="H11" s="56"/>
      <c r="I11" s="2">
        <v>28</v>
      </c>
      <c r="J11" s="7" t="s">
        <v>28</v>
      </c>
      <c r="K11" s="22">
        <v>2756</v>
      </c>
      <c r="L11" s="26">
        <f t="shared" si="1"/>
        <v>144</v>
      </c>
    </row>
    <row r="12" spans="1:12" s="4" customFormat="1" ht="27.75" customHeight="1">
      <c r="A12" s="80"/>
      <c r="B12" s="56"/>
      <c r="C12" s="2">
        <v>5</v>
      </c>
      <c r="D12" s="7" t="s">
        <v>5</v>
      </c>
      <c r="E12" s="29">
        <v>192</v>
      </c>
      <c r="F12" s="26">
        <f t="shared" si="0"/>
        <v>16</v>
      </c>
      <c r="G12" s="53"/>
      <c r="H12" s="56"/>
      <c r="I12" s="2">
        <v>29</v>
      </c>
      <c r="J12" s="7" t="s">
        <v>29</v>
      </c>
      <c r="K12" s="22">
        <v>1023</v>
      </c>
      <c r="L12" s="26">
        <f t="shared" si="1"/>
        <v>58</v>
      </c>
    </row>
    <row r="13" spans="1:12" s="4" customFormat="1" ht="27.75" customHeight="1">
      <c r="A13" s="80"/>
      <c r="B13" s="56"/>
      <c r="C13" s="2">
        <v>6</v>
      </c>
      <c r="D13" s="7" t="s">
        <v>6</v>
      </c>
      <c r="E13" s="29">
        <v>254</v>
      </c>
      <c r="F13" s="26">
        <f t="shared" si="0"/>
        <v>19</v>
      </c>
      <c r="G13" s="54"/>
      <c r="H13" s="57"/>
      <c r="I13" s="2">
        <v>30</v>
      </c>
      <c r="J13" s="7" t="s">
        <v>30</v>
      </c>
      <c r="K13" s="22">
        <v>277</v>
      </c>
      <c r="L13" s="26">
        <f t="shared" si="1"/>
        <v>20</v>
      </c>
    </row>
    <row r="14" spans="1:12" s="4" customFormat="1" ht="27.75" customHeight="1">
      <c r="A14" s="81"/>
      <c r="B14" s="57"/>
      <c r="C14" s="2">
        <v>7</v>
      </c>
      <c r="D14" s="20" t="s">
        <v>52</v>
      </c>
      <c r="E14" s="29">
        <v>506</v>
      </c>
      <c r="F14" s="26">
        <f t="shared" si="0"/>
        <v>32</v>
      </c>
      <c r="G14" s="52">
        <v>7</v>
      </c>
      <c r="H14" s="55" t="s">
        <v>61</v>
      </c>
      <c r="I14" s="2">
        <v>31</v>
      </c>
      <c r="J14" s="7" t="s">
        <v>48</v>
      </c>
      <c r="K14" s="22">
        <v>410</v>
      </c>
      <c r="L14" s="26">
        <f t="shared" si="1"/>
        <v>27</v>
      </c>
    </row>
    <row r="15" spans="1:12" s="4" customFormat="1" ht="27.75" customHeight="1">
      <c r="A15" s="58">
        <v>3</v>
      </c>
      <c r="B15" s="59" t="s">
        <v>58</v>
      </c>
      <c r="C15" s="2">
        <v>8</v>
      </c>
      <c r="D15" s="7" t="s">
        <v>7</v>
      </c>
      <c r="E15" s="29">
        <v>796</v>
      </c>
      <c r="F15" s="26">
        <f t="shared" si="0"/>
        <v>46</v>
      </c>
      <c r="G15" s="53"/>
      <c r="H15" s="56"/>
      <c r="I15" s="2">
        <v>32</v>
      </c>
      <c r="J15" s="7" t="s">
        <v>31</v>
      </c>
      <c r="K15" s="22">
        <v>200</v>
      </c>
      <c r="L15" s="26">
        <f t="shared" si="1"/>
        <v>16</v>
      </c>
    </row>
    <row r="16" spans="1:12" s="4" customFormat="1" ht="27.75" customHeight="1">
      <c r="A16" s="58"/>
      <c r="B16" s="59"/>
      <c r="C16" s="2">
        <v>9</v>
      </c>
      <c r="D16" s="7" t="s">
        <v>8</v>
      </c>
      <c r="E16" s="29">
        <v>936</v>
      </c>
      <c r="F16" s="26">
        <f t="shared" si="0"/>
        <v>53</v>
      </c>
      <c r="G16" s="53"/>
      <c r="H16" s="56"/>
      <c r="I16" s="2">
        <v>33</v>
      </c>
      <c r="J16" s="7" t="s">
        <v>32</v>
      </c>
      <c r="K16" s="22">
        <v>390</v>
      </c>
      <c r="L16" s="26">
        <f t="shared" si="1"/>
        <v>26</v>
      </c>
    </row>
    <row r="17" spans="1:12" s="4" customFormat="1" ht="27.75" customHeight="1">
      <c r="A17" s="58"/>
      <c r="B17" s="59"/>
      <c r="C17" s="2">
        <v>10</v>
      </c>
      <c r="D17" s="7" t="s">
        <v>9</v>
      </c>
      <c r="E17" s="29">
        <v>518</v>
      </c>
      <c r="F17" s="26">
        <f t="shared" si="0"/>
        <v>32</v>
      </c>
      <c r="G17" s="53"/>
      <c r="H17" s="56"/>
      <c r="I17" s="2">
        <v>34</v>
      </c>
      <c r="J17" s="8" t="s">
        <v>33</v>
      </c>
      <c r="K17" s="23">
        <v>490</v>
      </c>
      <c r="L17" s="26">
        <f t="shared" si="1"/>
        <v>31</v>
      </c>
    </row>
    <row r="18" spans="1:12" s="4" customFormat="1" ht="27.75" customHeight="1">
      <c r="A18" s="58"/>
      <c r="B18" s="59"/>
      <c r="C18" s="2">
        <v>11</v>
      </c>
      <c r="D18" s="7" t="s">
        <v>10</v>
      </c>
      <c r="E18" s="29">
        <v>2122</v>
      </c>
      <c r="F18" s="26">
        <f t="shared" si="0"/>
        <v>113</v>
      </c>
      <c r="G18" s="54"/>
      <c r="H18" s="57"/>
      <c r="I18" s="2">
        <v>35</v>
      </c>
      <c r="J18" s="7" t="s">
        <v>34</v>
      </c>
      <c r="K18" s="22">
        <v>953</v>
      </c>
      <c r="L18" s="26">
        <f t="shared" si="1"/>
        <v>54</v>
      </c>
    </row>
    <row r="19" spans="1:12" s="4" customFormat="1" ht="27.75" customHeight="1">
      <c r="A19" s="58"/>
      <c r="B19" s="59"/>
      <c r="C19" s="2">
        <v>12</v>
      </c>
      <c r="D19" s="7" t="s">
        <v>11</v>
      </c>
      <c r="E19" s="29">
        <v>2267</v>
      </c>
      <c r="F19" s="26">
        <f t="shared" si="0"/>
        <v>120</v>
      </c>
      <c r="G19" s="52">
        <v>8</v>
      </c>
      <c r="H19" s="55" t="s">
        <v>62</v>
      </c>
      <c r="I19" s="2">
        <v>36</v>
      </c>
      <c r="J19" s="7" t="s">
        <v>35</v>
      </c>
      <c r="K19" s="22">
        <v>1638</v>
      </c>
      <c r="L19" s="26">
        <f t="shared" si="1"/>
        <v>88</v>
      </c>
    </row>
    <row r="20" spans="1:12" s="4" customFormat="1" ht="27.75" customHeight="1">
      <c r="A20" s="58"/>
      <c r="B20" s="59"/>
      <c r="C20" s="2">
        <v>13</v>
      </c>
      <c r="D20" s="7" t="s">
        <v>12</v>
      </c>
      <c r="E20" s="29">
        <v>3704</v>
      </c>
      <c r="F20" s="26">
        <f t="shared" si="0"/>
        <v>192</v>
      </c>
      <c r="G20" s="53"/>
      <c r="H20" s="56"/>
      <c r="I20" s="2">
        <v>37</v>
      </c>
      <c r="J20" s="7" t="s">
        <v>36</v>
      </c>
      <c r="K20" s="22">
        <v>359</v>
      </c>
      <c r="L20" s="26">
        <f t="shared" si="1"/>
        <v>24</v>
      </c>
    </row>
    <row r="21" spans="1:12" s="4" customFormat="1" ht="27.75" customHeight="1">
      <c r="A21" s="58"/>
      <c r="B21" s="59"/>
      <c r="C21" s="2">
        <v>14</v>
      </c>
      <c r="D21" s="7" t="s">
        <v>13</v>
      </c>
      <c r="E21" s="29">
        <v>3425</v>
      </c>
      <c r="F21" s="26">
        <f t="shared" si="0"/>
        <v>178</v>
      </c>
      <c r="G21" s="53"/>
      <c r="H21" s="56"/>
      <c r="I21" s="2">
        <v>38</v>
      </c>
      <c r="J21" s="7" t="s">
        <v>37</v>
      </c>
      <c r="K21" s="22">
        <v>625</v>
      </c>
      <c r="L21" s="26">
        <f t="shared" si="1"/>
        <v>38</v>
      </c>
    </row>
    <row r="22" spans="1:12" s="4" customFormat="1" ht="27.75" customHeight="1">
      <c r="A22" s="58"/>
      <c r="B22" s="59"/>
      <c r="C22" s="2">
        <v>15</v>
      </c>
      <c r="D22" s="7" t="s">
        <v>14</v>
      </c>
      <c r="E22" s="29">
        <v>424</v>
      </c>
      <c r="F22" s="26">
        <f t="shared" si="0"/>
        <v>28</v>
      </c>
      <c r="G22" s="54"/>
      <c r="H22" s="57"/>
      <c r="I22" s="2">
        <v>39</v>
      </c>
      <c r="J22" s="7" t="s">
        <v>38</v>
      </c>
      <c r="K22" s="22">
        <v>492</v>
      </c>
      <c r="L22" s="26">
        <f t="shared" si="1"/>
        <v>31</v>
      </c>
    </row>
    <row r="23" spans="1:12" s="4" customFormat="1" ht="27.75" customHeight="1">
      <c r="A23" s="58">
        <v>4</v>
      </c>
      <c r="B23" s="59" t="s">
        <v>15</v>
      </c>
      <c r="C23" s="2">
        <v>16</v>
      </c>
      <c r="D23" s="8" t="s">
        <v>16</v>
      </c>
      <c r="E23" s="30">
        <v>2423</v>
      </c>
      <c r="F23" s="26">
        <f t="shared" si="0"/>
        <v>128</v>
      </c>
      <c r="G23" s="52">
        <v>9</v>
      </c>
      <c r="H23" s="55" t="s">
        <v>63</v>
      </c>
      <c r="I23" s="2">
        <v>40</v>
      </c>
      <c r="J23" s="7" t="s">
        <v>39</v>
      </c>
      <c r="K23" s="22">
        <v>1332</v>
      </c>
      <c r="L23" s="26">
        <f t="shared" si="1"/>
        <v>73</v>
      </c>
    </row>
    <row r="24" spans="1:12" s="4" customFormat="1" ht="27.75" customHeight="1">
      <c r="A24" s="58"/>
      <c r="B24" s="59"/>
      <c r="C24" s="2">
        <v>17</v>
      </c>
      <c r="D24" s="7" t="s">
        <v>17</v>
      </c>
      <c r="E24" s="29">
        <v>534</v>
      </c>
      <c r="F24" s="26">
        <f t="shared" si="0"/>
        <v>33</v>
      </c>
      <c r="G24" s="53"/>
      <c r="H24" s="56"/>
      <c r="I24" s="2">
        <v>41</v>
      </c>
      <c r="J24" s="7" t="s">
        <v>40</v>
      </c>
      <c r="K24" s="22">
        <v>835</v>
      </c>
      <c r="L24" s="26">
        <f t="shared" si="1"/>
        <v>48</v>
      </c>
    </row>
    <row r="25" spans="1:12" s="4" customFormat="1" ht="27.75" customHeight="1">
      <c r="A25" s="58"/>
      <c r="B25" s="59"/>
      <c r="C25" s="2">
        <v>18</v>
      </c>
      <c r="D25" s="7" t="s">
        <v>18</v>
      </c>
      <c r="E25" s="29">
        <v>785</v>
      </c>
      <c r="F25" s="26">
        <f t="shared" si="0"/>
        <v>46</v>
      </c>
      <c r="G25" s="53"/>
      <c r="H25" s="56"/>
      <c r="I25" s="2">
        <v>42</v>
      </c>
      <c r="J25" s="7" t="s">
        <v>41</v>
      </c>
      <c r="K25" s="22">
        <v>1093</v>
      </c>
      <c r="L25" s="26">
        <f t="shared" si="1"/>
        <v>61</v>
      </c>
    </row>
    <row r="26" spans="1:12" s="4" customFormat="1" ht="27.75" customHeight="1">
      <c r="A26" s="58"/>
      <c r="B26" s="59"/>
      <c r="C26" s="2">
        <v>19</v>
      </c>
      <c r="D26" s="7" t="s">
        <v>19</v>
      </c>
      <c r="E26" s="29">
        <v>1561</v>
      </c>
      <c r="F26" s="26">
        <f t="shared" si="0"/>
        <v>85</v>
      </c>
      <c r="G26" s="53"/>
      <c r="H26" s="56"/>
      <c r="I26" s="2">
        <v>43</v>
      </c>
      <c r="J26" s="7" t="s">
        <v>42</v>
      </c>
      <c r="K26" s="22">
        <v>954</v>
      </c>
      <c r="L26" s="26">
        <f t="shared" si="1"/>
        <v>54</v>
      </c>
    </row>
    <row r="27" spans="1:12" s="4" customFormat="1" ht="27.75" customHeight="1">
      <c r="A27" s="58"/>
      <c r="B27" s="59"/>
      <c r="C27" s="2">
        <v>20</v>
      </c>
      <c r="D27" s="7" t="s">
        <v>20</v>
      </c>
      <c r="E27" s="29">
        <v>671</v>
      </c>
      <c r="F27" s="26">
        <f t="shared" si="0"/>
        <v>40</v>
      </c>
      <c r="G27" s="53"/>
      <c r="H27" s="56"/>
      <c r="I27" s="2">
        <v>44</v>
      </c>
      <c r="J27" s="7" t="s">
        <v>43</v>
      </c>
      <c r="K27" s="22">
        <v>981</v>
      </c>
      <c r="L27" s="26">
        <f t="shared" si="1"/>
        <v>56</v>
      </c>
    </row>
    <row r="28" spans="1:12" s="4" customFormat="1" ht="27.75" customHeight="1">
      <c r="A28" s="58">
        <v>5</v>
      </c>
      <c r="B28" s="59" t="s">
        <v>59</v>
      </c>
      <c r="C28" s="2">
        <v>21</v>
      </c>
      <c r="D28" s="7" t="s">
        <v>21</v>
      </c>
      <c r="E28" s="29">
        <v>790</v>
      </c>
      <c r="F28" s="26">
        <f t="shared" si="0"/>
        <v>46</v>
      </c>
      <c r="G28" s="53"/>
      <c r="H28" s="56"/>
      <c r="I28" s="2">
        <v>45</v>
      </c>
      <c r="J28" s="7" t="s">
        <v>44</v>
      </c>
      <c r="K28" s="22">
        <v>149</v>
      </c>
      <c r="L28" s="26">
        <f t="shared" si="1"/>
        <v>14</v>
      </c>
    </row>
    <row r="29" spans="1:12" s="4" customFormat="1" ht="27.75" customHeight="1">
      <c r="A29" s="58"/>
      <c r="B29" s="59"/>
      <c r="C29" s="2">
        <v>22</v>
      </c>
      <c r="D29" s="7" t="s">
        <v>22</v>
      </c>
      <c r="E29" s="29">
        <v>4181</v>
      </c>
      <c r="F29" s="26">
        <f t="shared" si="0"/>
        <v>216</v>
      </c>
      <c r="G29" s="53"/>
      <c r="H29" s="56"/>
      <c r="I29" s="2">
        <v>46</v>
      </c>
      <c r="J29" s="7" t="s">
        <v>45</v>
      </c>
      <c r="K29" s="22">
        <v>293</v>
      </c>
      <c r="L29" s="26">
        <f t="shared" si="1"/>
        <v>21</v>
      </c>
    </row>
    <row r="30" spans="1:12" s="4" customFormat="1" ht="27.75" customHeight="1" thickBot="1">
      <c r="A30" s="58"/>
      <c r="B30" s="59"/>
      <c r="C30" s="2">
        <v>23</v>
      </c>
      <c r="D30" s="10" t="s">
        <v>23</v>
      </c>
      <c r="E30" s="31">
        <v>896</v>
      </c>
      <c r="F30" s="26">
        <f t="shared" si="0"/>
        <v>51</v>
      </c>
      <c r="G30" s="54"/>
      <c r="H30" s="57"/>
      <c r="I30" s="2">
        <v>47</v>
      </c>
      <c r="J30" s="7" t="s">
        <v>46</v>
      </c>
      <c r="K30" s="22">
        <v>150</v>
      </c>
      <c r="L30" s="26">
        <f t="shared" si="1"/>
        <v>14</v>
      </c>
    </row>
    <row r="31" spans="1:12" s="4" customFormat="1" ht="27.75" customHeight="1" thickBot="1" thickTop="1">
      <c r="A31" s="76"/>
      <c r="B31" s="71"/>
      <c r="C31" s="17">
        <v>24</v>
      </c>
      <c r="D31" s="44" t="s">
        <v>24</v>
      </c>
      <c r="E31" s="45">
        <v>910</v>
      </c>
      <c r="F31" s="46">
        <f t="shared" si="0"/>
        <v>52</v>
      </c>
      <c r="G31" s="63" t="s">
        <v>53</v>
      </c>
      <c r="H31" s="63"/>
      <c r="I31" s="63"/>
      <c r="J31" s="63"/>
      <c r="K31" s="24">
        <f>SUM(E8:E31)+SUM(K8:K30)</f>
        <v>55052</v>
      </c>
      <c r="L31" s="82">
        <f>SUM(F8:F31)+SUM(L8:L30)</f>
        <v>3058</v>
      </c>
    </row>
    <row r="32" spans="1:12" s="4" customFormat="1" ht="27.75" customHeight="1">
      <c r="A32" s="1"/>
      <c r="B32" s="1"/>
      <c r="C32" s="1"/>
      <c r="D32" s="1"/>
      <c r="E32" s="1"/>
      <c r="F32" s="1"/>
      <c r="G32" s="6"/>
      <c r="H32" s="1"/>
      <c r="I32" s="1"/>
      <c r="J32" s="1"/>
      <c r="K32" s="1"/>
      <c r="L32" s="1"/>
    </row>
    <row r="33" ht="27.75" customHeight="1">
      <c r="K33" s="37"/>
    </row>
    <row r="34" ht="13.5">
      <c r="K34" s="38"/>
    </row>
    <row r="35" ht="13.5">
      <c r="K35" s="39"/>
    </row>
  </sheetData>
  <sheetProtection/>
  <mergeCells count="28">
    <mergeCell ref="G14:G18"/>
    <mergeCell ref="H14:H18"/>
    <mergeCell ref="E6:E7"/>
    <mergeCell ref="K6:K7"/>
    <mergeCell ref="F6:F7"/>
    <mergeCell ref="I6:I7"/>
    <mergeCell ref="J6:J7"/>
    <mergeCell ref="G8:G13"/>
    <mergeCell ref="H8:H13"/>
    <mergeCell ref="B28:B31"/>
    <mergeCell ref="C6:C7"/>
    <mergeCell ref="D6:D7"/>
    <mergeCell ref="A15:A22"/>
    <mergeCell ref="B15:B22"/>
    <mergeCell ref="A23:A27"/>
    <mergeCell ref="B23:B27"/>
    <mergeCell ref="A9:A14"/>
    <mergeCell ref="B9:B14"/>
    <mergeCell ref="A1:L1"/>
    <mergeCell ref="A6:B7"/>
    <mergeCell ref="G6:H7"/>
    <mergeCell ref="L6:L7"/>
    <mergeCell ref="G31:J31"/>
    <mergeCell ref="G19:G22"/>
    <mergeCell ref="H19:H22"/>
    <mergeCell ref="G23:G30"/>
    <mergeCell ref="H23:H30"/>
    <mergeCell ref="A28:A31"/>
  </mergeCells>
  <printOptions/>
  <pageMargins left="0.5905511811023623" right="0.31496062992125984" top="0.98425196850393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イナバゴム株式会社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濱橋　喜幸</dc:creator>
  <cp:keywords/>
  <dc:description/>
  <cp:lastModifiedBy>春日市</cp:lastModifiedBy>
  <cp:lastPrinted>2009-05-13T01:25:37Z</cp:lastPrinted>
  <dcterms:created xsi:type="dcterms:W3CDTF">2007-07-09T09:34:58Z</dcterms:created>
  <dcterms:modified xsi:type="dcterms:W3CDTF">2010-07-06T23:25:44Z</dcterms:modified>
  <cp:category/>
  <cp:version/>
  <cp:contentType/>
  <cp:contentStatus/>
</cp:coreProperties>
</file>